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/>
  </mc:AlternateContent>
  <xr:revisionPtr revIDLastSave="6" documentId="8_{A45F26B0-94C1-4941-BA71-73427E7D3906}" xr6:coauthVersionLast="47" xr6:coauthVersionMax="47" xr10:uidLastSave="{E73ECA2C-41D4-4446-B33D-9ECAE37C4409}"/>
  <bookViews>
    <workbookView xWindow="-108" yWindow="-108" windowWidth="23256" windowHeight="12456" xr2:uid="{CA21E686-FC7E-43D3-BA3C-0314C3EB13FE}"/>
  </bookViews>
  <sheets>
    <sheet name="Debt" sheetId="2" r:id="rId1"/>
    <sheet name="Projected Assumption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0" i="2" l="1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D40" i="2"/>
  <c r="E10" i="2" l="1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D10" i="2"/>
  <c r="H5" i="3"/>
  <c r="H6" i="3"/>
  <c r="H7" i="3"/>
  <c r="H4" i="3"/>
  <c r="H3" i="3"/>
  <c r="H26" i="3"/>
  <c r="I33" i="2"/>
  <c r="H14" i="3"/>
  <c r="H15" i="3"/>
  <c r="H16" i="3"/>
  <c r="H17" i="3"/>
  <c r="H18" i="3"/>
  <c r="H19" i="3"/>
  <c r="H20" i="3"/>
  <c r="H21" i="3"/>
  <c r="H13" i="3"/>
  <c r="E33" i="2"/>
  <c r="F33" i="2"/>
  <c r="G33" i="2"/>
  <c r="H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D33" i="2"/>
</calcChain>
</file>

<file path=xl/sharedStrings.xml><?xml version="1.0" encoding="utf-8"?>
<sst xmlns="http://schemas.openxmlformats.org/spreadsheetml/2006/main" count="187" uniqueCount="67">
  <si>
    <t>North Campus Annex</t>
  </si>
  <si>
    <t>604/618 N Churton St</t>
  </si>
  <si>
    <t>Adron F. Thompson Facility</t>
  </si>
  <si>
    <t>Lawndale Basin Rehabilitation</t>
  </si>
  <si>
    <t>South Zone Water Tank</t>
  </si>
  <si>
    <t>Wastewater Treatment Plant Upgrade</t>
  </si>
  <si>
    <t>West Fork Eno Reservoir Phase II 2018 Bonds</t>
  </si>
  <si>
    <t>West Fork Eno Reservoir Phase II 2020 Bonds</t>
  </si>
  <si>
    <t>Highway 86 North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</si>
  <si>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</si>
  <si>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</si>
  <si>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</si>
  <si>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</si>
  <si>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</si>
  <si>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</si>
  <si>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</si>
  <si>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</si>
  <si>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</si>
  <si>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</si>
  <si>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FY37</t>
  </si>
  <si>
    <t>FY38</t>
  </si>
  <si>
    <t>FY39</t>
  </si>
  <si>
    <t>FY40</t>
  </si>
  <si>
    <t>FY41</t>
  </si>
  <si>
    <t>FY42</t>
  </si>
  <si>
    <t>FY43</t>
  </si>
  <si>
    <t>FY44</t>
  </si>
  <si>
    <t>FY45</t>
  </si>
  <si>
    <t>FY46</t>
  </si>
  <si>
    <t>FY47</t>
  </si>
  <si>
    <t>FY48</t>
  </si>
  <si>
    <t>Issued</t>
  </si>
  <si>
    <t>Status</t>
  </si>
  <si>
    <t>Project</t>
  </si>
  <si>
    <t>General Fund</t>
  </si>
  <si>
    <t>Water and Sewer Fund</t>
  </si>
  <si>
    <t>Stormwater Fund</t>
  </si>
  <si>
    <t>Hasell Water Tank Replacement</t>
  </si>
  <si>
    <t>Eno River Interceptors Upgrade - West</t>
  </si>
  <si>
    <t>Cates Creek Outfall Upgrade</t>
  </si>
  <si>
    <t>Ridgewalk Greenway - South</t>
  </si>
  <si>
    <t>US-70A Business Water Improvements</t>
  </si>
  <si>
    <t>Sewer Equalization Basin</t>
  </si>
  <si>
    <t>Bellevue Mill Interceptor Upgrade</t>
  </si>
  <si>
    <t>Exchange Club Interceptors</t>
  </si>
  <si>
    <t>Eno River Interceptors Upgrade - East</t>
  </si>
  <si>
    <t>Elizabeth Brady Pump Station and Force Main Upgrade</t>
  </si>
  <si>
    <t>PV</t>
  </si>
  <si>
    <t>Rate</t>
  </si>
  <si>
    <t>Term</t>
  </si>
  <si>
    <t>PMT</t>
  </si>
  <si>
    <t>West Fork Eno Reservoir Dam Repairs</t>
  </si>
  <si>
    <t>JetVac Truck</t>
  </si>
  <si>
    <t>Item</t>
  </si>
  <si>
    <t>Passenger Rail Station</t>
  </si>
  <si>
    <t>Fire Station</t>
  </si>
  <si>
    <t>Ladder Truck</t>
  </si>
  <si>
    <t>Ridgewalk Greenway - North</t>
  </si>
  <si>
    <t>State Revolving Loan - Lower Interest Rate</t>
  </si>
  <si>
    <t>Infrastructure</t>
  </si>
  <si>
    <t>Vehicle</t>
  </si>
  <si>
    <t>Facility</t>
  </si>
  <si>
    <t>Category</t>
  </si>
  <si>
    <t>FY Issue</t>
  </si>
  <si>
    <t>Project/Item</t>
  </si>
  <si>
    <t>*Projected</t>
  </si>
  <si>
    <t>* See second tab "Projected Assumptions" for assumed PV, rate, and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</si>
</sst>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164" fontId="2" fillId="0" borderId="1" xfId="1" applyNumberFormat="1" applyFont="1" applyBorder="1"/>
    <xf numFmtId="0" fontId="2" fillId="0" borderId="0" xfId="0" applyFont="1"/>
    <xf numFmtId="9" fontId="0" fillId="0" borderId="0" xfId="0" applyNumberFormat="1"/>
    <xf numFmtId="6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1" applyNumberFormat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 wrapText="1"/>
    </xf>
    <xf numFmtId="164" fontId="0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72A1-A367-4709-A991-5DCB918ACC9C}">
  <dimension ref="A1:Y42"/>
  <sheetViews>
    <sheetView tabSelected="1" zoomScale="80" zoomScaleNormal="80" workbookViewId="0">
      <selection activeCell="B16" sqref="B16"/>
    </sheetView>
  </sheetViews>
  <sheetFormatPr defaultRowHeight="14.4" x14ac:dyDescent="0.3"/>
  <cols>
    <col min="1" max="1" width="20.77734375" customWidth="1"/>
    <col min="2" max="2" width="44.5546875" bestFit="1" customWidth="1"/>
    <col min="3" max="3" width="14.21875" customWidth="1"/>
    <col min="4" max="17" width="12.77734375" style="1" customWidth="1"/>
    <col min="18" max="20" width="13.109375" style="1" bestFit="1" customWidth="1"/>
    <col min="21" max="23" width="11.44140625" style="1" bestFit="1" customWidth="1"/>
    <col min="24" max="25" width="12.77734375" style="1" customWidth="1"/>
  </cols>
  <sheetData>
    <row r="1" spans="1:25" x14ac:dyDescent="0.3">
      <c r="A1" s="11" t="s">
        <v>34</v>
      </c>
      <c r="B1" s="4" t="s">
        <v>33</v>
      </c>
      <c r="C1" s="4" t="s">
        <v>32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</row>
    <row r="2" spans="1:25" x14ac:dyDescent="0.3">
      <c r="A2" s="11"/>
      <c r="B2" t="s">
        <v>8</v>
      </c>
      <c r="C2" t="s">
        <v>31</v>
      </c>
      <c r="D2" s="1">
        <v>376781</v>
      </c>
      <c r="E2" s="1">
        <v>367058</v>
      </c>
      <c r="F2" s="1">
        <v>357335</v>
      </c>
      <c r="G2" s="1">
        <v>347611</v>
      </c>
      <c r="H2" s="1">
        <v>337888</v>
      </c>
      <c r="I2" s="1">
        <v>328165</v>
      </c>
      <c r="J2" s="1">
        <v>318442</v>
      </c>
      <c r="K2" s="1">
        <v>308718</v>
      </c>
      <c r="L2" s="1">
        <v>298995</v>
      </c>
      <c r="M2" s="1">
        <v>289272</v>
      </c>
      <c r="N2" s="1">
        <v>278569</v>
      </c>
      <c r="O2" s="1">
        <v>268887</v>
      </c>
      <c r="P2" s="1">
        <v>259205</v>
      </c>
      <c r="Q2" s="1">
        <v>249523</v>
      </c>
      <c r="R2" s="1">
        <v>239841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</row>
    <row r="3" spans="1:25" x14ac:dyDescent="0.3">
      <c r="A3" s="11"/>
      <c r="B3" t="s">
        <v>0</v>
      </c>
      <c r="C3" t="s">
        <v>31</v>
      </c>
      <c r="D3" s="1">
        <v>200172</v>
      </c>
      <c r="E3" s="1">
        <v>200171</v>
      </c>
      <c r="F3" s="1">
        <v>200172</v>
      </c>
      <c r="G3" s="1">
        <v>200172</v>
      </c>
      <c r="H3" s="1">
        <v>200172</v>
      </c>
      <c r="I3" s="1">
        <v>200172</v>
      </c>
      <c r="J3" s="1">
        <v>200172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</row>
    <row r="4" spans="1:25" x14ac:dyDescent="0.3">
      <c r="A4" s="11"/>
      <c r="B4" t="s">
        <v>1</v>
      </c>
      <c r="C4" t="s">
        <v>31</v>
      </c>
      <c r="D4" s="1">
        <v>44865</v>
      </c>
      <c r="E4" s="1">
        <v>43684</v>
      </c>
      <c r="F4" s="1">
        <v>42502</v>
      </c>
      <c r="G4" s="1">
        <v>20808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</row>
    <row r="5" spans="1:25" x14ac:dyDescent="0.3">
      <c r="A5" s="11"/>
      <c r="B5" t="s">
        <v>54</v>
      </c>
      <c r="C5" t="s">
        <v>65</v>
      </c>
      <c r="D5" s="1">
        <v>0</v>
      </c>
      <c r="E5" s="1">
        <v>0</v>
      </c>
      <c r="F5" s="1">
        <v>326119</v>
      </c>
      <c r="G5" s="1">
        <v>326119</v>
      </c>
      <c r="H5" s="1">
        <v>326119</v>
      </c>
      <c r="I5" s="1">
        <v>326119</v>
      </c>
      <c r="J5" s="1">
        <v>326119</v>
      </c>
      <c r="K5" s="1">
        <v>326119</v>
      </c>
      <c r="L5" s="1">
        <v>326119</v>
      </c>
      <c r="M5" s="1">
        <v>326119</v>
      </c>
      <c r="N5" s="1">
        <v>326119</v>
      </c>
      <c r="O5" s="1">
        <v>326119</v>
      </c>
      <c r="P5" s="1">
        <v>326119</v>
      </c>
      <c r="Q5" s="1">
        <v>326119</v>
      </c>
      <c r="R5" s="1">
        <v>326119</v>
      </c>
      <c r="S5" s="1">
        <v>326119</v>
      </c>
      <c r="T5" s="1">
        <v>326119</v>
      </c>
      <c r="U5" s="1">
        <v>0</v>
      </c>
      <c r="V5" s="1">
        <v>0</v>
      </c>
      <c r="W5" s="1">
        <v>0</v>
      </c>
      <c r="X5" s="1">
        <v>0</v>
      </c>
      <c r="Y5" s="1">
        <v>0</v>
      </c>
    </row>
    <row r="6" spans="1:25" x14ac:dyDescent="0.3">
      <c r="A6" s="11"/>
      <c r="B6" t="s">
        <v>55</v>
      </c>
      <c r="C6" t="s">
        <v>65</v>
      </c>
      <c r="D6" s="1">
        <v>0</v>
      </c>
      <c r="E6" s="1">
        <v>0</v>
      </c>
      <c r="F6" s="1">
        <v>670026</v>
      </c>
      <c r="G6" s="1">
        <v>670026</v>
      </c>
      <c r="H6" s="1">
        <v>670026</v>
      </c>
      <c r="I6" s="1">
        <v>670026</v>
      </c>
      <c r="J6" s="1">
        <v>670026</v>
      </c>
      <c r="K6" s="1">
        <v>670026</v>
      </c>
      <c r="L6" s="1">
        <v>670026</v>
      </c>
      <c r="M6" s="1">
        <v>670026</v>
      </c>
      <c r="N6" s="1">
        <v>670026</v>
      </c>
      <c r="O6" s="1">
        <v>670026</v>
      </c>
      <c r="P6" s="1">
        <v>670026</v>
      </c>
      <c r="Q6" s="1">
        <v>670026</v>
      </c>
      <c r="R6" s="1">
        <v>670026</v>
      </c>
      <c r="S6" s="1">
        <v>670026</v>
      </c>
      <c r="T6" s="1">
        <v>670026</v>
      </c>
      <c r="U6" s="1">
        <v>670026</v>
      </c>
      <c r="V6" s="1">
        <v>670026</v>
      </c>
      <c r="W6" s="1">
        <v>670026</v>
      </c>
      <c r="X6" s="1">
        <v>670026</v>
      </c>
      <c r="Y6" s="1">
        <v>670026</v>
      </c>
    </row>
    <row r="7" spans="1:25" x14ac:dyDescent="0.3">
      <c r="A7" s="11"/>
      <c r="B7" t="s">
        <v>56</v>
      </c>
      <c r="C7" t="s">
        <v>65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561269</v>
      </c>
      <c r="K7" s="1">
        <v>561269</v>
      </c>
      <c r="L7" s="1">
        <v>561269</v>
      </c>
      <c r="M7" s="1">
        <v>561269</v>
      </c>
      <c r="N7" s="1">
        <v>561269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</row>
    <row r="8" spans="1:25" x14ac:dyDescent="0.3">
      <c r="A8" s="11"/>
      <c r="B8" t="s">
        <v>57</v>
      </c>
      <c r="C8" t="s">
        <v>65</v>
      </c>
      <c r="D8" s="1">
        <v>0</v>
      </c>
      <c r="E8" s="1">
        <v>0</v>
      </c>
      <c r="F8" s="1">
        <v>0</v>
      </c>
      <c r="G8" s="1">
        <v>669280</v>
      </c>
      <c r="H8" s="1">
        <v>669280</v>
      </c>
      <c r="I8" s="1">
        <v>669280</v>
      </c>
      <c r="J8" s="1">
        <v>669280</v>
      </c>
      <c r="K8" s="1">
        <v>669280</v>
      </c>
      <c r="L8" s="1">
        <v>669280</v>
      </c>
      <c r="M8" s="1">
        <v>669280</v>
      </c>
      <c r="N8" s="1">
        <v>669280</v>
      </c>
      <c r="O8" s="1">
        <v>669280</v>
      </c>
      <c r="P8" s="1">
        <v>669280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</row>
    <row r="9" spans="1:25" x14ac:dyDescent="0.3">
      <c r="A9" s="11"/>
      <c r="B9" t="s">
        <v>40</v>
      </c>
      <c r="C9" t="s">
        <v>65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777027</v>
      </c>
      <c r="K9" s="1">
        <v>777027</v>
      </c>
      <c r="L9" s="1">
        <v>777027</v>
      </c>
      <c r="M9" s="1">
        <v>777027</v>
      </c>
      <c r="N9" s="1">
        <v>777027</v>
      </c>
      <c r="O9" s="1">
        <v>777027</v>
      </c>
      <c r="P9" s="1">
        <v>777027</v>
      </c>
      <c r="Q9" s="1">
        <v>777027</v>
      </c>
      <c r="R9" s="1">
        <v>777027</v>
      </c>
      <c r="S9" s="1">
        <v>777027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</row>
    <row r="10" spans="1:25" ht="15" thickBot="1" x14ac:dyDescent="0.35">
      <c r="A10" s="11"/>
      <c r="D10" s="3">
        <f>SUM(D2:D9)</f>
        <v>621818</v>
      </c>
      <c r="E10" s="3">
        <f t="shared" ref="E10:Y10" si="0">SUM(E2:E9)</f>
        <v>610913</v>
      </c>
      <c r="F10" s="3">
        <f t="shared" si="0"/>
        <v>1596154</v>
      </c>
      <c r="G10" s="3">
        <f t="shared" si="0"/>
        <v>2234016</v>
      </c>
      <c r="H10" s="3">
        <f t="shared" si="0"/>
        <v>2203485</v>
      </c>
      <c r="I10" s="3">
        <f t="shared" si="0"/>
        <v>2193762</v>
      </c>
      <c r="J10" s="3">
        <f t="shared" si="0"/>
        <v>3522335</v>
      </c>
      <c r="K10" s="3">
        <f t="shared" si="0"/>
        <v>3312439</v>
      </c>
      <c r="L10" s="3">
        <f t="shared" si="0"/>
        <v>3302716</v>
      </c>
      <c r="M10" s="3">
        <f t="shared" si="0"/>
        <v>3292993</v>
      </c>
      <c r="N10" s="3">
        <f t="shared" si="0"/>
        <v>3282290</v>
      </c>
      <c r="O10" s="3">
        <f t="shared" si="0"/>
        <v>2711339</v>
      </c>
      <c r="P10" s="3">
        <f t="shared" si="0"/>
        <v>2701657</v>
      </c>
      <c r="Q10" s="3">
        <f t="shared" si="0"/>
        <v>2022695</v>
      </c>
      <c r="R10" s="3">
        <f t="shared" si="0"/>
        <v>2013013</v>
      </c>
      <c r="S10" s="3">
        <f t="shared" si="0"/>
        <v>1773172</v>
      </c>
      <c r="T10" s="3">
        <f t="shared" si="0"/>
        <v>996145</v>
      </c>
      <c r="U10" s="3">
        <f t="shared" si="0"/>
        <v>670026</v>
      </c>
      <c r="V10" s="3">
        <f t="shared" si="0"/>
        <v>670026</v>
      </c>
      <c r="W10" s="3">
        <f t="shared" si="0"/>
        <v>670026</v>
      </c>
      <c r="X10" s="3">
        <f t="shared" si="0"/>
        <v>670026</v>
      </c>
      <c r="Y10" s="3">
        <f t="shared" si="0"/>
        <v>670026</v>
      </c>
    </row>
    <row r="11" spans="1:25" ht="15" thickTop="1" x14ac:dyDescent="0.3">
      <c r="A11" s="11"/>
    </row>
    <row r="12" spans="1:25" x14ac:dyDescent="0.3">
      <c r="C12" s="12" t="s">
        <v>66</v>
      </c>
      <c r="D12" s="12"/>
      <c r="E12" s="12"/>
      <c r="F12" s="12"/>
      <c r="G12" s="12"/>
    </row>
    <row r="15" spans="1:25" x14ac:dyDescent="0.3">
      <c r="A15" s="11" t="s">
        <v>35</v>
      </c>
      <c r="B15" s="4" t="s">
        <v>33</v>
      </c>
      <c r="C15" s="4" t="s">
        <v>32</v>
      </c>
      <c r="D15" s="2" t="s">
        <v>9</v>
      </c>
      <c r="E15" s="2" t="s">
        <v>10</v>
      </c>
      <c r="F15" s="2" t="s">
        <v>11</v>
      </c>
      <c r="G15" s="2" t="s">
        <v>12</v>
      </c>
      <c r="H15" s="2" t="s">
        <v>13</v>
      </c>
      <c r="I15" s="2" t="s">
        <v>14</v>
      </c>
      <c r="J15" s="2" t="s">
        <v>15</v>
      </c>
      <c r="K15" s="2" t="s">
        <v>16</v>
      </c>
      <c r="L15" s="2" t="s">
        <v>17</v>
      </c>
      <c r="M15" s="2" t="s">
        <v>18</v>
      </c>
      <c r="N15" s="2" t="s">
        <v>19</v>
      </c>
      <c r="O15" s="2" t="s">
        <v>20</v>
      </c>
      <c r="P15" s="2" t="s">
        <v>21</v>
      </c>
      <c r="Q15" s="2" t="s">
        <v>22</v>
      </c>
      <c r="R15" s="2" t="s">
        <v>23</v>
      </c>
      <c r="S15" s="2" t="s">
        <v>24</v>
      </c>
      <c r="T15" s="2" t="s">
        <v>25</v>
      </c>
      <c r="U15" s="2" t="s">
        <v>26</v>
      </c>
      <c r="V15" s="2" t="s">
        <v>27</v>
      </c>
      <c r="W15" s="2" t="s">
        <v>28</v>
      </c>
      <c r="X15" s="2" t="s">
        <v>29</v>
      </c>
      <c r="Y15" s="2" t="s">
        <v>30</v>
      </c>
    </row>
    <row r="16" spans="1:25" x14ac:dyDescent="0.3">
      <c r="A16" s="11"/>
      <c r="B16" t="s">
        <v>2</v>
      </c>
      <c r="C16" t="s">
        <v>31</v>
      </c>
      <c r="D16" s="1">
        <v>647710</v>
      </c>
      <c r="E16" s="1">
        <v>647782</v>
      </c>
      <c r="F16" s="1">
        <v>647210</v>
      </c>
      <c r="G16" s="1">
        <v>648114</v>
      </c>
      <c r="H16" s="1">
        <v>647405</v>
      </c>
      <c r="I16" s="1">
        <v>647126</v>
      </c>
      <c r="J16" s="1">
        <v>647234</v>
      </c>
      <c r="K16" s="1">
        <v>647685</v>
      </c>
      <c r="L16" s="1">
        <v>647435</v>
      </c>
      <c r="M16" s="1">
        <v>647485</v>
      </c>
      <c r="N16" s="1">
        <v>647790</v>
      </c>
      <c r="O16" s="1">
        <v>647306</v>
      </c>
      <c r="P16" s="1">
        <v>648034</v>
      </c>
      <c r="Q16" s="1">
        <v>647886</v>
      </c>
      <c r="R16" s="1">
        <v>647862</v>
      </c>
      <c r="S16" s="1">
        <v>647918</v>
      </c>
      <c r="T16" s="1">
        <v>648011</v>
      </c>
      <c r="U16" s="1">
        <v>647096</v>
      </c>
      <c r="V16" s="1">
        <v>647174</v>
      </c>
      <c r="W16" s="1">
        <v>647156</v>
      </c>
      <c r="X16" s="1">
        <v>0</v>
      </c>
      <c r="Y16" s="1">
        <v>0</v>
      </c>
    </row>
    <row r="17" spans="1:25" x14ac:dyDescent="0.3">
      <c r="A17" s="11"/>
      <c r="B17" t="s">
        <v>3</v>
      </c>
      <c r="C17" t="s">
        <v>31</v>
      </c>
      <c r="D17" s="1">
        <v>35332</v>
      </c>
      <c r="E17" s="1">
        <v>35291</v>
      </c>
      <c r="F17" s="1">
        <v>35057</v>
      </c>
      <c r="G17" s="1">
        <v>34821</v>
      </c>
      <c r="H17" s="1">
        <v>34587</v>
      </c>
      <c r="I17" s="1">
        <v>34352</v>
      </c>
      <c r="J17" s="1">
        <v>34118</v>
      </c>
      <c r="K17" s="1">
        <v>33884</v>
      </c>
      <c r="L17" s="1">
        <v>33649</v>
      </c>
      <c r="M17" s="1">
        <v>33415</v>
      </c>
      <c r="N17" s="1">
        <v>33181</v>
      </c>
      <c r="O17" s="1">
        <v>32946</v>
      </c>
      <c r="P17" s="1">
        <v>32712</v>
      </c>
      <c r="Q17" s="1">
        <v>32477</v>
      </c>
      <c r="R17" s="1">
        <v>32243</v>
      </c>
      <c r="S17" s="1">
        <v>32009</v>
      </c>
      <c r="T17" s="1">
        <v>31774</v>
      </c>
      <c r="U17" s="1">
        <v>31540</v>
      </c>
      <c r="V17" s="1">
        <v>31306</v>
      </c>
      <c r="W17" s="1">
        <v>31071</v>
      </c>
      <c r="X17" s="1">
        <v>0</v>
      </c>
      <c r="Y17" s="1">
        <v>0</v>
      </c>
    </row>
    <row r="18" spans="1:25" x14ac:dyDescent="0.3">
      <c r="A18" s="11"/>
      <c r="B18" t="s">
        <v>0</v>
      </c>
      <c r="C18" t="s">
        <v>31</v>
      </c>
      <c r="D18" s="1">
        <v>39126</v>
      </c>
      <c r="E18" s="1">
        <v>39126</v>
      </c>
      <c r="F18" s="1">
        <v>39126</v>
      </c>
      <c r="G18" s="1">
        <v>39126</v>
      </c>
      <c r="H18" s="1">
        <v>39126</v>
      </c>
      <c r="I18" s="1">
        <v>39126</v>
      </c>
      <c r="J18" s="1">
        <v>39126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</row>
    <row r="19" spans="1:25" x14ac:dyDescent="0.3">
      <c r="A19" s="11"/>
      <c r="B19" t="s">
        <v>4</v>
      </c>
      <c r="C19" t="s">
        <v>31</v>
      </c>
      <c r="D19" s="1">
        <v>94122</v>
      </c>
      <c r="E19" s="1">
        <v>94122</v>
      </c>
      <c r="F19" s="1">
        <v>94122</v>
      </c>
      <c r="G19" s="1">
        <v>94122</v>
      </c>
      <c r="H19" s="1">
        <v>94122</v>
      </c>
      <c r="I19" s="1">
        <v>94122</v>
      </c>
      <c r="J19" s="1">
        <v>94122</v>
      </c>
      <c r="K19" s="1">
        <v>94122</v>
      </c>
      <c r="L19" s="1">
        <v>94122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</row>
    <row r="20" spans="1:25" x14ac:dyDescent="0.3">
      <c r="A20" s="11"/>
      <c r="B20" t="s">
        <v>5</v>
      </c>
      <c r="C20" t="s">
        <v>31</v>
      </c>
      <c r="D20" s="1">
        <v>1065397</v>
      </c>
      <c r="E20" s="1">
        <v>1043535</v>
      </c>
      <c r="F20" s="1">
        <v>1021673</v>
      </c>
      <c r="G20" s="1">
        <v>999810</v>
      </c>
      <c r="H20" s="1">
        <v>977948</v>
      </c>
      <c r="I20" s="1">
        <v>956086</v>
      </c>
      <c r="J20" s="1">
        <v>934224</v>
      </c>
      <c r="K20" s="1">
        <v>912363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</row>
    <row r="21" spans="1:25" x14ac:dyDescent="0.3">
      <c r="A21" s="11"/>
      <c r="B21" t="s">
        <v>6</v>
      </c>
      <c r="C21" t="s">
        <v>31</v>
      </c>
      <c r="D21" s="1">
        <v>476345</v>
      </c>
      <c r="E21" s="1">
        <v>474595</v>
      </c>
      <c r="F21" s="1">
        <v>477720</v>
      </c>
      <c r="G21" s="1">
        <v>475719</v>
      </c>
      <c r="H21" s="1">
        <v>980719</v>
      </c>
      <c r="I21" s="1">
        <v>977094</v>
      </c>
      <c r="J21" s="1">
        <v>977094</v>
      </c>
      <c r="K21" s="1">
        <v>980469</v>
      </c>
      <c r="L21" s="1">
        <v>977219</v>
      </c>
      <c r="M21" s="1">
        <v>977344</v>
      </c>
      <c r="N21" s="1">
        <v>980594</v>
      </c>
      <c r="O21" s="1">
        <v>976969</v>
      </c>
      <c r="P21" s="1">
        <v>976469</v>
      </c>
      <c r="Q21" s="1">
        <v>981038</v>
      </c>
      <c r="R21" s="1">
        <v>976254</v>
      </c>
      <c r="S21" s="1">
        <v>979875</v>
      </c>
      <c r="T21" s="1">
        <v>976800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</row>
    <row r="22" spans="1:25" x14ac:dyDescent="0.3">
      <c r="A22" s="11"/>
      <c r="B22" t="s">
        <v>7</v>
      </c>
      <c r="C22" t="s">
        <v>31</v>
      </c>
      <c r="D22" s="1">
        <v>363464</v>
      </c>
      <c r="E22" s="1">
        <v>365810</v>
      </c>
      <c r="F22" s="1">
        <v>362980</v>
      </c>
      <c r="G22" s="1">
        <v>364069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</row>
    <row r="23" spans="1:25" x14ac:dyDescent="0.3">
      <c r="A23" s="11"/>
      <c r="B23" t="s">
        <v>51</v>
      </c>
      <c r="C23" t="s">
        <v>65</v>
      </c>
      <c r="D23" s="1">
        <v>0</v>
      </c>
      <c r="E23" s="1">
        <v>164967</v>
      </c>
      <c r="F23" s="1">
        <v>329933</v>
      </c>
      <c r="G23" s="1">
        <v>329933</v>
      </c>
      <c r="H23" s="1">
        <v>329933</v>
      </c>
      <c r="I23" s="1">
        <v>329933</v>
      </c>
      <c r="J23" s="1">
        <v>329933</v>
      </c>
      <c r="K23" s="1">
        <v>329933</v>
      </c>
      <c r="L23" s="1">
        <v>329933</v>
      </c>
      <c r="M23" s="1">
        <v>329933</v>
      </c>
      <c r="N23" s="1">
        <v>329933</v>
      </c>
      <c r="O23" s="1">
        <v>164967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</row>
    <row r="24" spans="1:25" x14ac:dyDescent="0.3">
      <c r="A24" s="11"/>
      <c r="B24" t="s">
        <v>37</v>
      </c>
      <c r="C24" t="s">
        <v>65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678604</v>
      </c>
      <c r="J24" s="1">
        <v>678604</v>
      </c>
      <c r="K24" s="1">
        <v>678604</v>
      </c>
      <c r="L24" s="1">
        <v>678604</v>
      </c>
      <c r="M24" s="1">
        <v>678604</v>
      </c>
      <c r="N24" s="1">
        <v>678604</v>
      </c>
      <c r="O24" s="1">
        <v>678604</v>
      </c>
      <c r="P24" s="1">
        <v>678604</v>
      </c>
      <c r="Q24" s="1">
        <v>678604</v>
      </c>
      <c r="R24" s="1">
        <v>678604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</row>
    <row r="25" spans="1:25" x14ac:dyDescent="0.3">
      <c r="A25" s="11"/>
      <c r="B25" t="s">
        <v>38</v>
      </c>
      <c r="C25" t="s">
        <v>65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194097</v>
      </c>
      <c r="J25" s="1">
        <v>194097</v>
      </c>
      <c r="K25" s="1">
        <v>194097</v>
      </c>
      <c r="L25" s="1">
        <v>194097</v>
      </c>
      <c r="M25" s="1">
        <v>194097</v>
      </c>
      <c r="N25" s="1">
        <v>194097</v>
      </c>
      <c r="O25" s="1">
        <v>194097</v>
      </c>
      <c r="P25" s="1">
        <v>194097</v>
      </c>
      <c r="Q25" s="1">
        <v>194097</v>
      </c>
      <c r="R25" s="1">
        <v>194097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</row>
    <row r="26" spans="1:25" x14ac:dyDescent="0.3">
      <c r="A26" s="11"/>
      <c r="B26" t="s">
        <v>39</v>
      </c>
      <c r="C26" t="s">
        <v>65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569820</v>
      </c>
      <c r="K26" s="1">
        <v>569820</v>
      </c>
      <c r="L26" s="1">
        <v>569820</v>
      </c>
      <c r="M26" s="1">
        <v>569820</v>
      </c>
      <c r="N26" s="1">
        <v>569820</v>
      </c>
      <c r="O26" s="1">
        <v>569820</v>
      </c>
      <c r="P26" s="1">
        <v>569820</v>
      </c>
      <c r="Q26" s="1">
        <v>569820</v>
      </c>
      <c r="R26" s="1">
        <v>569820</v>
      </c>
      <c r="S26" s="1">
        <v>569820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</row>
    <row r="27" spans="1:25" x14ac:dyDescent="0.3">
      <c r="A27" s="11"/>
      <c r="B27" t="s">
        <v>41</v>
      </c>
      <c r="C27" t="s">
        <v>65</v>
      </c>
      <c r="D27" s="1">
        <v>0</v>
      </c>
      <c r="E27" s="1">
        <v>0</v>
      </c>
      <c r="F27" s="1">
        <v>0</v>
      </c>
      <c r="G27" s="1">
        <v>0</v>
      </c>
      <c r="H27" s="1">
        <v>224875</v>
      </c>
      <c r="I27" s="1">
        <v>224875</v>
      </c>
      <c r="J27" s="1">
        <v>224875</v>
      </c>
      <c r="K27" s="1">
        <v>224875</v>
      </c>
      <c r="L27" s="1">
        <v>224875</v>
      </c>
      <c r="M27" s="1">
        <v>224875</v>
      </c>
      <c r="N27" s="1">
        <v>224875</v>
      </c>
      <c r="O27" s="1">
        <v>224875</v>
      </c>
      <c r="P27" s="1">
        <v>224875</v>
      </c>
      <c r="Q27" s="1">
        <v>224875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</row>
    <row r="28" spans="1:25" x14ac:dyDescent="0.3">
      <c r="A28" s="11"/>
      <c r="B28" t="s">
        <v>42</v>
      </c>
      <c r="C28" t="s">
        <v>65</v>
      </c>
      <c r="D28" s="1">
        <v>0</v>
      </c>
      <c r="E28" s="1">
        <v>0</v>
      </c>
      <c r="F28" s="1">
        <v>0</v>
      </c>
      <c r="G28" s="1">
        <v>0</v>
      </c>
      <c r="H28" s="1">
        <v>284910</v>
      </c>
      <c r="I28" s="1">
        <v>284910</v>
      </c>
      <c r="J28" s="1">
        <v>284910</v>
      </c>
      <c r="K28" s="1">
        <v>284910</v>
      </c>
      <c r="L28" s="1">
        <v>284910</v>
      </c>
      <c r="M28" s="1">
        <v>284910</v>
      </c>
      <c r="N28" s="1">
        <v>284910</v>
      </c>
      <c r="O28" s="1">
        <v>284910</v>
      </c>
      <c r="P28" s="1">
        <v>284910</v>
      </c>
      <c r="Q28" s="1">
        <v>284910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</row>
    <row r="29" spans="1:25" x14ac:dyDescent="0.3">
      <c r="A29" s="11"/>
      <c r="B29" t="s">
        <v>43</v>
      </c>
      <c r="C29" t="s">
        <v>65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170946</v>
      </c>
      <c r="K29" s="1">
        <v>170946</v>
      </c>
      <c r="L29" s="1">
        <v>170946</v>
      </c>
      <c r="M29" s="1">
        <v>170946</v>
      </c>
      <c r="N29" s="1">
        <v>170946</v>
      </c>
      <c r="O29" s="1">
        <v>170946</v>
      </c>
      <c r="P29" s="1">
        <v>170946</v>
      </c>
      <c r="Q29" s="1">
        <v>170946</v>
      </c>
      <c r="R29" s="1">
        <v>170946</v>
      </c>
      <c r="S29" s="1">
        <v>170946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</row>
    <row r="30" spans="1:25" x14ac:dyDescent="0.3">
      <c r="A30" s="11"/>
      <c r="B30" t="s">
        <v>44</v>
      </c>
      <c r="C30" t="s">
        <v>65</v>
      </c>
      <c r="D30" s="1">
        <v>0</v>
      </c>
      <c r="E30" s="1">
        <v>0</v>
      </c>
      <c r="F30" s="1">
        <v>0</v>
      </c>
      <c r="G30" s="1">
        <v>0</v>
      </c>
      <c r="H30" s="1">
        <v>323761</v>
      </c>
      <c r="I30" s="1">
        <v>323761</v>
      </c>
      <c r="J30" s="1">
        <v>323761</v>
      </c>
      <c r="K30" s="1">
        <v>323761</v>
      </c>
      <c r="L30" s="1">
        <v>323761</v>
      </c>
      <c r="M30" s="1">
        <v>323761</v>
      </c>
      <c r="N30" s="1">
        <v>323761</v>
      </c>
      <c r="O30" s="1">
        <v>323761</v>
      </c>
      <c r="P30" s="1">
        <v>323761</v>
      </c>
      <c r="Q30" s="1">
        <v>323761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</row>
    <row r="31" spans="1:25" x14ac:dyDescent="0.3">
      <c r="A31" s="11"/>
      <c r="B31" t="s">
        <v>45</v>
      </c>
      <c r="C31" t="s">
        <v>65</v>
      </c>
      <c r="D31" s="1">
        <v>0</v>
      </c>
      <c r="E31" s="1">
        <v>0</v>
      </c>
      <c r="F31" s="1">
        <v>0</v>
      </c>
      <c r="G31" s="1">
        <v>404054</v>
      </c>
      <c r="H31" s="1">
        <v>404054</v>
      </c>
      <c r="I31" s="1">
        <v>404054</v>
      </c>
      <c r="J31" s="1">
        <v>404054</v>
      </c>
      <c r="K31" s="1">
        <v>404054</v>
      </c>
      <c r="L31" s="1">
        <v>404054</v>
      </c>
      <c r="M31" s="1">
        <v>404054</v>
      </c>
      <c r="N31" s="1">
        <v>404054</v>
      </c>
      <c r="O31" s="1">
        <v>404054</v>
      </c>
      <c r="P31" s="1">
        <v>404054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</row>
    <row r="32" spans="1:25" x14ac:dyDescent="0.3">
      <c r="A32" s="11"/>
      <c r="B32" t="s">
        <v>46</v>
      </c>
      <c r="C32" t="s">
        <v>65</v>
      </c>
      <c r="D32" s="1">
        <v>0</v>
      </c>
      <c r="E32" s="1">
        <v>0</v>
      </c>
      <c r="F32" s="1">
        <v>0</v>
      </c>
      <c r="G32" s="1">
        <v>453266</v>
      </c>
      <c r="H32" s="1">
        <v>453266</v>
      </c>
      <c r="I32" s="1">
        <v>453266</v>
      </c>
      <c r="J32" s="1">
        <v>453266</v>
      </c>
      <c r="K32" s="1">
        <v>453266</v>
      </c>
      <c r="L32" s="1">
        <v>453266</v>
      </c>
      <c r="M32" s="1">
        <v>453266</v>
      </c>
      <c r="N32" s="1">
        <v>453266</v>
      </c>
      <c r="O32" s="1">
        <v>453266</v>
      </c>
      <c r="P32" s="1">
        <v>453266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</row>
    <row r="33" spans="1:25" ht="15" thickBot="1" x14ac:dyDescent="0.35">
      <c r="D33" s="3">
        <f>SUM(D16:D32)</f>
        <v>2721496</v>
      </c>
      <c r="E33" s="3">
        <f t="shared" ref="E33:Y33" si="1">SUM(E16:E32)</f>
        <v>2865228</v>
      </c>
      <c r="F33" s="3">
        <f t="shared" si="1"/>
        <v>3007821</v>
      </c>
      <c r="G33" s="3">
        <f t="shared" si="1"/>
        <v>3843034</v>
      </c>
      <c r="H33" s="3">
        <f t="shared" si="1"/>
        <v>4794706</v>
      </c>
      <c r="I33" s="3">
        <f t="shared" si="1"/>
        <v>5641406</v>
      </c>
      <c r="J33" s="3">
        <f t="shared" si="1"/>
        <v>6360184</v>
      </c>
      <c r="K33" s="3">
        <f t="shared" si="1"/>
        <v>6302789</v>
      </c>
      <c r="L33" s="3">
        <f t="shared" si="1"/>
        <v>5386691</v>
      </c>
      <c r="M33" s="3">
        <f t="shared" si="1"/>
        <v>5292510</v>
      </c>
      <c r="N33" s="3">
        <f t="shared" si="1"/>
        <v>5295831</v>
      </c>
      <c r="O33" s="3">
        <f t="shared" si="1"/>
        <v>5126521</v>
      </c>
      <c r="P33" s="3">
        <f t="shared" si="1"/>
        <v>4961548</v>
      </c>
      <c r="Q33" s="3">
        <f t="shared" si="1"/>
        <v>4108414</v>
      </c>
      <c r="R33" s="3">
        <f t="shared" si="1"/>
        <v>3269826</v>
      </c>
      <c r="S33" s="3">
        <f t="shared" si="1"/>
        <v>2400568</v>
      </c>
      <c r="T33" s="3">
        <f t="shared" si="1"/>
        <v>1656585</v>
      </c>
      <c r="U33" s="3">
        <f t="shared" si="1"/>
        <v>678636</v>
      </c>
      <c r="V33" s="3">
        <f t="shared" si="1"/>
        <v>678480</v>
      </c>
      <c r="W33" s="3">
        <f t="shared" si="1"/>
        <v>678227</v>
      </c>
      <c r="X33" s="3">
        <f t="shared" si="1"/>
        <v>0</v>
      </c>
      <c r="Y33" s="3">
        <f t="shared" si="1"/>
        <v>0</v>
      </c>
    </row>
    <row r="34" spans="1:25" ht="15" thickTop="1" x14ac:dyDescent="0.3"/>
    <row r="35" spans="1:25" x14ac:dyDescent="0.3">
      <c r="C35" s="9" t="s">
        <v>66</v>
      </c>
      <c r="D35" s="9"/>
      <c r="E35" s="9"/>
      <c r="F35" s="9"/>
      <c r="G35" s="10"/>
    </row>
    <row r="38" spans="1:25" x14ac:dyDescent="0.3">
      <c r="A38" s="11" t="s">
        <v>36</v>
      </c>
      <c r="B38" s="4" t="s">
        <v>53</v>
      </c>
      <c r="C38" s="4" t="s">
        <v>32</v>
      </c>
      <c r="D38" s="2" t="s">
        <v>9</v>
      </c>
      <c r="E38" s="2" t="s">
        <v>10</v>
      </c>
      <c r="F38" s="2" t="s">
        <v>11</v>
      </c>
      <c r="G38" s="2" t="s">
        <v>12</v>
      </c>
      <c r="H38" s="2" t="s">
        <v>13</v>
      </c>
      <c r="I38" s="2" t="s">
        <v>14</v>
      </c>
      <c r="J38" s="2" t="s">
        <v>15</v>
      </c>
      <c r="K38" s="2" t="s">
        <v>16</v>
      </c>
      <c r="L38" s="2" t="s">
        <v>17</v>
      </c>
      <c r="M38" s="2" t="s">
        <v>18</v>
      </c>
      <c r="N38" s="2" t="s">
        <v>19</v>
      </c>
      <c r="O38" s="2" t="s">
        <v>20</v>
      </c>
      <c r="P38" s="2" t="s">
        <v>21</v>
      </c>
      <c r="Q38" s="2" t="s">
        <v>22</v>
      </c>
      <c r="R38" s="2" t="s">
        <v>23</v>
      </c>
      <c r="S38" s="2" t="s">
        <v>24</v>
      </c>
      <c r="T38" s="2" t="s">
        <v>25</v>
      </c>
      <c r="U38" s="2" t="s">
        <v>26</v>
      </c>
      <c r="V38" s="2" t="s">
        <v>27</v>
      </c>
      <c r="W38" s="2" t="s">
        <v>28</v>
      </c>
      <c r="X38" s="2" t="s">
        <v>29</v>
      </c>
      <c r="Y38" s="2" t="s">
        <v>30</v>
      </c>
    </row>
    <row r="39" spans="1:25" x14ac:dyDescent="0.3">
      <c r="A39" s="11"/>
      <c r="B39" t="s">
        <v>52</v>
      </c>
      <c r="C39" t="s">
        <v>65</v>
      </c>
      <c r="D39" s="1">
        <v>0</v>
      </c>
      <c r="E39" s="1">
        <v>0</v>
      </c>
      <c r="F39" s="1">
        <v>0</v>
      </c>
      <c r="G39" s="1">
        <v>0</v>
      </c>
      <c r="H39" s="6">
        <v>139740</v>
      </c>
      <c r="I39" s="6">
        <v>139740</v>
      </c>
      <c r="J39" s="6">
        <v>139740</v>
      </c>
      <c r="K39" s="6">
        <v>139740</v>
      </c>
      <c r="L39" s="6">
        <v>139740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</row>
    <row r="40" spans="1:25" ht="15" thickBot="1" x14ac:dyDescent="0.35">
      <c r="A40" s="11"/>
      <c r="D40" s="14">
        <f>SUM(D39)</f>
        <v>0</v>
      </c>
      <c r="E40" s="14">
        <f t="shared" ref="E40:Y40" si="2">SUM(E39)</f>
        <v>0</v>
      </c>
      <c r="F40" s="14">
        <f t="shared" si="2"/>
        <v>0</v>
      </c>
      <c r="G40" s="14">
        <f t="shared" si="2"/>
        <v>0</v>
      </c>
      <c r="H40" s="14">
        <f t="shared" si="2"/>
        <v>139740</v>
      </c>
      <c r="I40" s="14">
        <f t="shared" si="2"/>
        <v>139740</v>
      </c>
      <c r="J40" s="14">
        <f t="shared" si="2"/>
        <v>139740</v>
      </c>
      <c r="K40" s="14">
        <f t="shared" si="2"/>
        <v>139740</v>
      </c>
      <c r="L40" s="14">
        <f t="shared" si="2"/>
        <v>139740</v>
      </c>
      <c r="M40" s="14">
        <f t="shared" si="2"/>
        <v>0</v>
      </c>
      <c r="N40" s="14">
        <f t="shared" si="2"/>
        <v>0</v>
      </c>
      <c r="O40" s="14">
        <f t="shared" si="2"/>
        <v>0</v>
      </c>
      <c r="P40" s="14">
        <f t="shared" si="2"/>
        <v>0</v>
      </c>
      <c r="Q40" s="14">
        <f t="shared" si="2"/>
        <v>0</v>
      </c>
      <c r="R40" s="14">
        <f t="shared" si="2"/>
        <v>0</v>
      </c>
      <c r="S40" s="14">
        <f t="shared" si="2"/>
        <v>0</v>
      </c>
      <c r="T40" s="14">
        <f t="shared" si="2"/>
        <v>0</v>
      </c>
      <c r="U40" s="14">
        <f t="shared" si="2"/>
        <v>0</v>
      </c>
      <c r="V40" s="14">
        <f t="shared" si="2"/>
        <v>0</v>
      </c>
      <c r="W40" s="14">
        <f t="shared" si="2"/>
        <v>0</v>
      </c>
      <c r="X40" s="14">
        <f t="shared" si="2"/>
        <v>0</v>
      </c>
      <c r="Y40" s="14">
        <f t="shared" si="2"/>
        <v>0</v>
      </c>
    </row>
    <row r="41" spans="1:25" ht="15" thickTop="1" x14ac:dyDescent="0.3">
      <c r="A41" s="11"/>
    </row>
    <row r="42" spans="1:25" x14ac:dyDescent="0.3">
      <c r="A42" s="11"/>
      <c r="C42" s="9" t="s">
        <v>66</v>
      </c>
      <c r="D42" s="9"/>
      <c r="E42" s="9"/>
      <c r="F42" s="9"/>
      <c r="G42" s="10"/>
    </row>
  </sheetData>
  <mergeCells count="4">
    <mergeCell ref="A1:A11"/>
    <mergeCell ref="A38:A42"/>
    <mergeCell ref="A15:A32"/>
    <mergeCell ref="C12:G1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CEEF-A91B-408E-824B-EC7551AD445D}">
  <dimension ref="B1:L26"/>
  <sheetViews>
    <sheetView workbookViewId="0">
      <selection activeCell="B24" sqref="B24"/>
    </sheetView>
  </sheetViews>
  <sheetFormatPr defaultRowHeight="14.4" x14ac:dyDescent="0.3"/>
  <cols>
    <col min="2" max="2" width="15.77734375" customWidth="1"/>
    <col min="3" max="3" width="44.5546875" bestFit="1" customWidth="1"/>
    <col min="4" max="4" width="15.77734375" customWidth="1"/>
    <col min="5" max="5" width="10.21875" style="1" bestFit="1" customWidth="1"/>
    <col min="8" max="8" width="12.21875" bestFit="1" customWidth="1"/>
    <col min="11" max="11" width="12" bestFit="1" customWidth="1"/>
    <col min="12" max="12" width="12.109375" customWidth="1"/>
  </cols>
  <sheetData>
    <row r="1" spans="2:12" x14ac:dyDescent="0.3">
      <c r="K1" s="4" t="s">
        <v>62</v>
      </c>
      <c r="L1" s="8" t="s">
        <v>49</v>
      </c>
    </row>
    <row r="2" spans="2:12" x14ac:dyDescent="0.3">
      <c r="C2" s="4" t="s">
        <v>64</v>
      </c>
      <c r="D2" s="4" t="s">
        <v>63</v>
      </c>
      <c r="E2" s="2" t="s">
        <v>47</v>
      </c>
      <c r="F2" s="4" t="s">
        <v>48</v>
      </c>
      <c r="G2" s="4" t="s">
        <v>49</v>
      </c>
      <c r="H2" s="4" t="s">
        <v>50</v>
      </c>
      <c r="K2" t="s">
        <v>60</v>
      </c>
      <c r="L2">
        <v>5</v>
      </c>
    </row>
    <row r="3" spans="2:12" x14ac:dyDescent="0.3">
      <c r="B3" s="11" t="s">
        <v>34</v>
      </c>
      <c r="C3" t="s">
        <v>54</v>
      </c>
      <c r="D3" t="s">
        <v>10</v>
      </c>
      <c r="E3" s="1">
        <v>3385000</v>
      </c>
      <c r="F3" s="5">
        <v>0.05</v>
      </c>
      <c r="G3">
        <v>15</v>
      </c>
      <c r="H3" s="6">
        <f>-ROUND(PMT(F3,G3,E3),0)</f>
        <v>326119</v>
      </c>
      <c r="K3" t="s">
        <v>59</v>
      </c>
      <c r="L3">
        <v>10</v>
      </c>
    </row>
    <row r="4" spans="2:12" x14ac:dyDescent="0.3">
      <c r="B4" s="11"/>
      <c r="C4" t="s">
        <v>55</v>
      </c>
      <c r="D4" t="s">
        <v>10</v>
      </c>
      <c r="E4" s="1">
        <v>8350000</v>
      </c>
      <c r="F4" s="5">
        <v>0.05</v>
      </c>
      <c r="G4">
        <v>20</v>
      </c>
      <c r="H4" s="6">
        <f>-ROUND(PMT(F4,G4,E4),0)</f>
        <v>670026</v>
      </c>
      <c r="K4" t="s">
        <v>61</v>
      </c>
      <c r="L4">
        <v>20</v>
      </c>
    </row>
    <row r="5" spans="2:12" x14ac:dyDescent="0.3">
      <c r="B5" s="11"/>
      <c r="C5" t="s">
        <v>56</v>
      </c>
      <c r="D5" t="s">
        <v>14</v>
      </c>
      <c r="E5" s="1">
        <v>2430000</v>
      </c>
      <c r="F5" s="5">
        <v>0.05</v>
      </c>
      <c r="G5">
        <v>5</v>
      </c>
      <c r="H5" s="6">
        <f t="shared" ref="H5:H7" si="0">-ROUND(PMT(F5,G5,E5),0)</f>
        <v>561269</v>
      </c>
    </row>
    <row r="6" spans="2:12" x14ac:dyDescent="0.3">
      <c r="B6" s="11"/>
      <c r="C6" t="s">
        <v>57</v>
      </c>
      <c r="D6" t="s">
        <v>11</v>
      </c>
      <c r="E6" s="1">
        <v>5168000</v>
      </c>
      <c r="F6" s="5">
        <v>0.05</v>
      </c>
      <c r="G6">
        <v>10</v>
      </c>
      <c r="H6" s="6">
        <f t="shared" si="0"/>
        <v>669280</v>
      </c>
    </row>
    <row r="7" spans="2:12" x14ac:dyDescent="0.3">
      <c r="B7" s="11"/>
      <c r="C7" t="s">
        <v>40</v>
      </c>
      <c r="D7" t="s">
        <v>14</v>
      </c>
      <c r="E7" s="1">
        <v>6000000</v>
      </c>
      <c r="F7" s="5">
        <v>0.05</v>
      </c>
      <c r="G7">
        <v>10</v>
      </c>
      <c r="H7" s="6">
        <f t="shared" si="0"/>
        <v>777027</v>
      </c>
    </row>
    <row r="12" spans="2:12" x14ac:dyDescent="0.3">
      <c r="C12" s="4" t="s">
        <v>64</v>
      </c>
      <c r="D12" s="4" t="s">
        <v>63</v>
      </c>
      <c r="E12" s="2" t="s">
        <v>47</v>
      </c>
      <c r="F12" s="4" t="s">
        <v>48</v>
      </c>
      <c r="G12" s="4" t="s">
        <v>49</v>
      </c>
      <c r="H12" s="4" t="s">
        <v>50</v>
      </c>
    </row>
    <row r="13" spans="2:12" x14ac:dyDescent="0.3">
      <c r="B13" s="13" t="s">
        <v>35</v>
      </c>
      <c r="C13" t="s">
        <v>37</v>
      </c>
      <c r="D13" t="s">
        <v>13</v>
      </c>
      <c r="E13" s="1">
        <v>5240000</v>
      </c>
      <c r="F13" s="5">
        <v>0.05</v>
      </c>
      <c r="G13">
        <v>10</v>
      </c>
      <c r="H13" s="6">
        <f>-ROUND(PMT(F13,G13,E13),0)</f>
        <v>678604</v>
      </c>
    </row>
    <row r="14" spans="2:12" x14ac:dyDescent="0.3">
      <c r="B14" s="13"/>
      <c r="C14" t="s">
        <v>38</v>
      </c>
      <c r="D14" t="s">
        <v>13</v>
      </c>
      <c r="E14" s="1">
        <v>1790000</v>
      </c>
      <c r="F14" s="7">
        <v>1.4999999999999999E-2</v>
      </c>
      <c r="G14">
        <v>10</v>
      </c>
      <c r="H14" s="6">
        <f t="shared" ref="H14:H21" si="1">-ROUND(PMT(F14,G14,E14),0)</f>
        <v>194097</v>
      </c>
      <c r="I14" t="s">
        <v>58</v>
      </c>
    </row>
    <row r="15" spans="2:12" x14ac:dyDescent="0.3">
      <c r="B15" s="13"/>
      <c r="C15" t="s">
        <v>39</v>
      </c>
      <c r="D15" t="s">
        <v>14</v>
      </c>
      <c r="E15" s="1">
        <v>4400000</v>
      </c>
      <c r="F15" s="5">
        <v>0.05</v>
      </c>
      <c r="G15">
        <v>10</v>
      </c>
      <c r="H15" s="6">
        <f t="shared" si="1"/>
        <v>569820</v>
      </c>
    </row>
    <row r="16" spans="2:12" x14ac:dyDescent="0.3">
      <c r="B16" s="13"/>
      <c r="C16" t="s">
        <v>41</v>
      </c>
      <c r="D16" t="s">
        <v>12</v>
      </c>
      <c r="E16" s="1">
        <v>1736426</v>
      </c>
      <c r="F16" s="5">
        <v>0.05</v>
      </c>
      <c r="G16">
        <v>10</v>
      </c>
      <c r="H16" s="6">
        <f t="shared" si="1"/>
        <v>224875</v>
      </c>
    </row>
    <row r="17" spans="2:8" x14ac:dyDescent="0.3">
      <c r="B17" s="13"/>
      <c r="C17" t="s">
        <v>42</v>
      </c>
      <c r="D17" t="s">
        <v>12</v>
      </c>
      <c r="E17" s="1">
        <v>2200000</v>
      </c>
      <c r="F17" s="5">
        <v>0.05</v>
      </c>
      <c r="G17">
        <v>10</v>
      </c>
      <c r="H17" s="6">
        <f t="shared" si="1"/>
        <v>284910</v>
      </c>
    </row>
    <row r="18" spans="2:8" x14ac:dyDescent="0.3">
      <c r="B18" s="13"/>
      <c r="C18" t="s">
        <v>43</v>
      </c>
      <c r="D18" t="s">
        <v>14</v>
      </c>
      <c r="E18" s="1">
        <v>1320000</v>
      </c>
      <c r="F18" s="5">
        <v>0.05</v>
      </c>
      <c r="G18">
        <v>10</v>
      </c>
      <c r="H18" s="6">
        <f t="shared" si="1"/>
        <v>170946</v>
      </c>
    </row>
    <row r="19" spans="2:8" x14ac:dyDescent="0.3">
      <c r="B19" s="13"/>
      <c r="C19" t="s">
        <v>44</v>
      </c>
      <c r="D19" t="s">
        <v>12</v>
      </c>
      <c r="E19" s="1">
        <v>2500000</v>
      </c>
      <c r="F19" s="5">
        <v>0.05</v>
      </c>
      <c r="G19">
        <v>10</v>
      </c>
      <c r="H19" s="6">
        <f t="shared" si="1"/>
        <v>323761</v>
      </c>
    </row>
    <row r="20" spans="2:8" x14ac:dyDescent="0.3">
      <c r="B20" s="13"/>
      <c r="C20" t="s">
        <v>45</v>
      </c>
      <c r="D20" t="s">
        <v>11</v>
      </c>
      <c r="E20" s="1">
        <v>3120000</v>
      </c>
      <c r="F20" s="5">
        <v>0.05</v>
      </c>
      <c r="G20">
        <v>10</v>
      </c>
      <c r="H20" s="6">
        <f t="shared" si="1"/>
        <v>404054</v>
      </c>
    </row>
    <row r="21" spans="2:8" x14ac:dyDescent="0.3">
      <c r="B21" s="13"/>
      <c r="C21" t="s">
        <v>46</v>
      </c>
      <c r="D21" t="s">
        <v>11</v>
      </c>
      <c r="E21" s="1">
        <v>3500000</v>
      </c>
      <c r="F21" s="5">
        <v>0.05</v>
      </c>
      <c r="G21">
        <v>10</v>
      </c>
      <c r="H21" s="6">
        <f t="shared" si="1"/>
        <v>453266</v>
      </c>
    </row>
    <row r="25" spans="2:8" x14ac:dyDescent="0.3">
      <c r="C25" s="4" t="s">
        <v>64</v>
      </c>
      <c r="D25" s="4" t="s">
        <v>63</v>
      </c>
      <c r="E25" s="2" t="s">
        <v>47</v>
      </c>
      <c r="F25" s="4" t="s">
        <v>48</v>
      </c>
      <c r="G25" s="4" t="s">
        <v>49</v>
      </c>
      <c r="H25" s="4" t="s">
        <v>50</v>
      </c>
    </row>
    <row r="26" spans="2:8" x14ac:dyDescent="0.3">
      <c r="B26" s="4" t="s">
        <v>36</v>
      </c>
      <c r="C26" t="s">
        <v>52</v>
      </c>
      <c r="D26" t="s">
        <v>12</v>
      </c>
      <c r="E26" s="1">
        <v>605000</v>
      </c>
      <c r="F26" s="5">
        <v>0.05</v>
      </c>
      <c r="G26">
        <v>5</v>
      </c>
      <c r="H26" s="6">
        <f>-ROUND(PMT(F26,G26,E26),0)</f>
        <v>139740</v>
      </c>
    </row>
  </sheetData>
  <mergeCells count="2">
    <mergeCell ref="B13:B21"/>
    <mergeCell ref="B3:B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EA2ABEA5DC24EAB3113BAF4491061" ma:contentTypeVersion="19" ma:contentTypeDescription="Create a new document." ma:contentTypeScope="" ma:versionID="32c02e9c53d097ada3ae929ebec4c083">
  <xsd:schema xmlns:xsd="http://www.w3.org/2001/XMLSchema" xmlns:xs="http://www.w3.org/2001/XMLSchema" xmlns:p="http://schemas.microsoft.com/office/2006/metadata/properties" xmlns:ns2="150046c6-afa2-4a24-afd0-1aa7321b1a35" xmlns:ns3="70987ef2-1069-4253-81d5-408c97445e7e" targetNamespace="http://schemas.microsoft.com/office/2006/metadata/properties" ma:root="true" ma:fieldsID="fbc3486c44012dd0bd49160fad76adc5" ns2:_="" ns3:_="">
    <xsd:import namespace="150046c6-afa2-4a24-afd0-1aa7321b1a35"/>
    <xsd:import namespace="70987ef2-1069-4253-81d5-408c97445e7e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0046c6-afa2-4a24-afd0-1aa7321b1a3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dfb615b-f836-496f-a599-d9eaeb106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987ef2-1069-4253-81d5-408c97445e7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9a78223-e8bb-4810-879c-fa2a25cec807}" ma:internalName="TaxCatchAll" ma:showField="CatchAllData" ma:web="70987ef2-1069-4253-81d5-408c97445e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Levels xmlns="150046c6-afa2-4a24-afd0-1aa7321b1a35" xsi:nil="true"/>
    <TaxCatchAll xmlns="70987ef2-1069-4253-81d5-408c97445e7e" xsi:nil="true"/>
    <MigrationWizIdDocumentLibraryPermissions xmlns="150046c6-afa2-4a24-afd0-1aa7321b1a35" xsi:nil="true"/>
    <MigrationWizIdSecurityGroups xmlns="150046c6-afa2-4a24-afd0-1aa7321b1a35" xsi:nil="true"/>
    <MigrationWizIdPermissions xmlns="150046c6-afa2-4a24-afd0-1aa7321b1a35" xsi:nil="true"/>
    <MigrationWizId xmlns="150046c6-afa2-4a24-afd0-1aa7321b1a35" xsi:nil="true"/>
    <lcf76f155ced4ddcb4097134ff3c332f xmlns="150046c6-afa2-4a24-afd0-1aa7321b1a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49E3DE-2E93-4A3B-B17E-CF4A6915E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0046c6-afa2-4a24-afd0-1aa7321b1a35"/>
    <ds:schemaRef ds:uri="70987ef2-1069-4253-81d5-408c97445e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21D9A-C626-4E01-938D-3F9FC81A0F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9F10AE-49C0-4B86-A1AF-723B21172EFA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70987ef2-1069-4253-81d5-408c97445e7e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150046c6-afa2-4a24-afd0-1aa7321b1a3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Debt</vt:lpstr>
      <vt:lpstr>Projected Assumptions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Fernandez</dc:creator>
  <cp:lastModifiedBy>Emily Bradford</cp:lastModifiedBy>
  <dcterms:created xsi:type="dcterms:W3CDTF">2026-07-15T15:18:43Z</dcterms:created>
  <dcterms:modified xsi:type="dcterms:W3CDTF">2026-07-27T12:29:19Z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0x0101002BEEA2ABEA5DC24EAB3113BAF4491061</vt:lpwstr>
  </property>
  <property fmtid="{D5CDD505-2E9C-101B-9397-08002B2CF9AE}" pid="3" name="MediaServiceImageTags">
    <vt:lpwstr/>
  </property>
</Properties>
</file>